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courts\Family Court Resources\2020 Forms - Div 1\"/>
    </mc:Choice>
  </mc:AlternateContent>
  <xr:revisionPtr revIDLastSave="0" documentId="13_ncr:1_{DDC5DB91-44BB-4DC3-BBE2-59B9A5619CC4}" xr6:coauthVersionLast="43" xr6:coauthVersionMax="43" xr10:uidLastSave="{00000000-0000-0000-0000-000000000000}"/>
  <bookViews>
    <workbookView xWindow="-120" yWindow="-120" windowWidth="19440" windowHeight="15000" xr2:uid="{18CCE68F-D787-4DB9-870F-1EEDE2BDDF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41" i="1"/>
  <c r="E42" i="1" s="1"/>
  <c r="E43" i="1" s="1"/>
  <c r="E44" i="1" s="1"/>
  <c r="E31" i="1"/>
  <c r="E30" i="1"/>
  <c r="E20" i="1"/>
  <c r="E19" i="1"/>
  <c r="E21" i="1" s="1"/>
  <c r="E24" i="1" s="1"/>
  <c r="E9" i="1"/>
  <c r="E10" i="1" l="1"/>
  <c r="E13" i="1" s="1"/>
  <c r="G22" i="1"/>
  <c r="E25" i="1" s="1"/>
  <c r="E32" i="1"/>
  <c r="E22" i="1"/>
  <c r="E11" i="1" l="1"/>
  <c r="G11" i="1"/>
  <c r="E14" i="1" s="1"/>
  <c r="E15" i="1" s="1"/>
  <c r="E16" i="1" s="1"/>
  <c r="E26" i="1"/>
  <c r="E27" i="1" s="1"/>
  <c r="E35" i="1"/>
  <c r="G33" i="1"/>
  <c r="E36" i="1" s="1"/>
  <c r="E33" i="1"/>
  <c r="E37" i="1" l="1"/>
  <c r="E38" i="1" s="1"/>
</calcChain>
</file>

<file path=xl/sharedStrings.xml><?xml version="1.0" encoding="utf-8"?>
<sst xmlns="http://schemas.openxmlformats.org/spreadsheetml/2006/main" count="175" uniqueCount="20">
  <si>
    <t>Spousal Maintenance Calculator</t>
  </si>
  <si>
    <t>Difference</t>
  </si>
  <si>
    <t>Marriage over 25 years</t>
  </si>
  <si>
    <t>less $300,000</t>
  </si>
  <si>
    <t>Total Support - Annual</t>
  </si>
  <si>
    <t>Total Suport - Monthly</t>
  </si>
  <si>
    <t>Marriage less than 25 years, with children</t>
  </si>
  <si>
    <t>Support on over $300,00 (10%)</t>
  </si>
  <si>
    <t>Marriage less than 25 years, no children</t>
  </si>
  <si>
    <t>Duration Calculator</t>
  </si>
  <si>
    <t>Enter total months of marriage</t>
  </si>
  <si>
    <t>one third length of marriage</t>
  </si>
  <si>
    <t>Higher Earners Income</t>
  </si>
  <si>
    <t>Lower Earners Income</t>
  </si>
  <si>
    <t>Support on up to $300,000 (28%)</t>
  </si>
  <si>
    <t>Support on up to $300,000 (20%)</t>
  </si>
  <si>
    <t>Support on up to $300,000 (25%)</t>
  </si>
  <si>
    <t>Lower Earner's income</t>
  </si>
  <si>
    <t>Length of marriage in months</t>
  </si>
  <si>
    <t>Months of maintanace (max 121 mos.)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</si>
</sst>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44" fontId="0" fillId="0" borderId="0" xfId="1" applyFont="1"/>
    <xf numFmtId="0" fontId="4" fillId="0" borderId="0" xfId="0" applyFont="1"/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/>
    <xf numFmtId="0" fontId="5" fillId="3" borderId="1" xfId="0" applyFont="1" applyFill="1" applyBorder="1" applyProtection="1">
      <protection locked="0"/>
    </xf>
    <xf numFmtId="44" fontId="6" fillId="4" borderId="0" xfId="1" applyFont="1" applyFill="1" applyProtection="1">
      <protection locked="0"/>
    </xf>
    <xf numFmtId="2" fontId="6" fillId="2" borderId="0" xfId="0" applyNumberFormat="1" applyFont="1" applyFill="1" applyProtection="1">
      <protection locked="0"/>
    </xf>
    <xf numFmtId="0" fontId="0" fillId="0" borderId="0" xfId="0" applyBorder="1"/>
    <xf numFmtId="0" fontId="6" fillId="2" borderId="0" xfId="0" applyFont="1" applyFill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372F-39E0-4EEC-9C7B-52E942F0A7BD}">
  <dimension ref="A1:G44"/>
  <sheetViews>
    <sheetView tabSelected="1" workbookViewId="0">
      <selection activeCell="F42" sqref="F42"/>
    </sheetView>
  </sheetViews>
  <sheetFormatPr defaultRowHeight="15" x14ac:dyDescent="0.25"/>
  <cols>
    <col min="4" max="4" width="10.7109375" customWidth="1"/>
    <col min="5" max="5" width="18.7109375" customWidth="1"/>
  </cols>
  <sheetData>
    <row r="1" spans="1:7" ht="26.25" x14ac:dyDescent="0.4">
      <c r="A1" s="3" t="s">
        <v>0</v>
      </c>
    </row>
    <row r="3" spans="1:7" x14ac:dyDescent="0.25">
      <c r="A3" t="s">
        <v>12</v>
      </c>
      <c r="E3" s="2">
        <v>0</v>
      </c>
    </row>
    <row r="4" spans="1:7" x14ac:dyDescent="0.25">
      <c r="A4" t="s">
        <v>13</v>
      </c>
      <c r="E4" s="2">
        <v>0</v>
      </c>
    </row>
    <row r="5" spans="1:7" x14ac:dyDescent="0.25">
      <c r="A5" t="s">
        <v>18</v>
      </c>
      <c r="E5">
        <v>400</v>
      </c>
    </row>
    <row r="7" spans="1:7" x14ac:dyDescent="0.25">
      <c r="A7" s="1" t="s">
        <v>2</v>
      </c>
    </row>
    <row r="8" spans="1:7" x14ac:dyDescent="0.25">
      <c r="A8" t="s">
        <v>12</v>
      </c>
      <c r="E8" s="4">
        <f>E3</f>
        <v>0</v>
      </c>
    </row>
    <row r="9" spans="1:7" x14ac:dyDescent="0.25">
      <c r="A9" t="s">
        <v>17</v>
      </c>
      <c r="E9" s="4">
        <f>E4</f>
        <v>0</v>
      </c>
    </row>
    <row r="10" spans="1:7" x14ac:dyDescent="0.25">
      <c r="A10" t="s">
        <v>1</v>
      </c>
      <c r="E10" s="4">
        <f>E8-E9</f>
        <v>0</v>
      </c>
    </row>
    <row r="11" spans="1:7" x14ac:dyDescent="0.25">
      <c r="A11" t="s">
        <v>3</v>
      </c>
      <c r="E11" s="9">
        <f>E10-300000</f>
        <v>-300000</v>
      </c>
      <c r="G11" s="8">
        <f>IF(E10&lt;300001,0,E10-300000)</f>
        <v>0</v>
      </c>
    </row>
    <row r="12" spans="1:7" x14ac:dyDescent="0.25">
      <c r="E12" s="2"/>
    </row>
    <row r="13" spans="1:7" x14ac:dyDescent="0.25">
      <c r="A13" t="s">
        <v>14</v>
      </c>
      <c r="E13" s="4">
        <f>E10*0.28</f>
        <v>0</v>
      </c>
    </row>
    <row r="14" spans="1:7" x14ac:dyDescent="0.25">
      <c r="A14" t="s">
        <v>7</v>
      </c>
      <c r="E14" s="4">
        <f>G11*0.1</f>
        <v>0</v>
      </c>
    </row>
    <row r="15" spans="1:7" x14ac:dyDescent="0.25">
      <c r="A15" t="s">
        <v>4</v>
      </c>
      <c r="E15" s="4">
        <f>SUM(E13:E14)</f>
        <v>0</v>
      </c>
    </row>
    <row r="16" spans="1:7" x14ac:dyDescent="0.25">
      <c r="A16" t="s">
        <v>5</v>
      </c>
      <c r="E16" s="5">
        <f>E15/12</f>
        <v>0</v>
      </c>
    </row>
    <row r="18" spans="1:7" x14ac:dyDescent="0.25">
      <c r="A18" s="1" t="s">
        <v>6</v>
      </c>
    </row>
    <row r="19" spans="1:7" x14ac:dyDescent="0.25">
      <c r="A19" t="s">
        <v>12</v>
      </c>
      <c r="E19" s="2">
        <f>E3</f>
        <v>0</v>
      </c>
    </row>
    <row r="20" spans="1:7" x14ac:dyDescent="0.25">
      <c r="A20" t="s">
        <v>17</v>
      </c>
      <c r="E20" s="2">
        <f>E4</f>
        <v>0</v>
      </c>
    </row>
    <row r="21" spans="1:7" x14ac:dyDescent="0.25">
      <c r="A21" t="s">
        <v>1</v>
      </c>
      <c r="E21" s="4">
        <f>E19-E20</f>
        <v>0</v>
      </c>
    </row>
    <row r="22" spans="1:7" x14ac:dyDescent="0.25">
      <c r="A22" t="s">
        <v>3</v>
      </c>
      <c r="E22" s="9">
        <f>E21-300000</f>
        <v>-300000</v>
      </c>
      <c r="G22" s="8">
        <f>IF(E21&lt;300001,0,E21-300000)</f>
        <v>0</v>
      </c>
    </row>
    <row r="23" spans="1:7" x14ac:dyDescent="0.25">
      <c r="E23" s="2"/>
    </row>
    <row r="24" spans="1:7" x14ac:dyDescent="0.25">
      <c r="A24" t="s">
        <v>15</v>
      </c>
      <c r="E24" s="4">
        <f>E21*0.2</f>
        <v>0</v>
      </c>
    </row>
    <row r="25" spans="1:7" x14ac:dyDescent="0.25">
      <c r="A25" t="s">
        <v>7</v>
      </c>
      <c r="E25" s="4">
        <f>G22*0.1</f>
        <v>0</v>
      </c>
      <c r="G25" s="11"/>
    </row>
    <row r="26" spans="1:7" x14ac:dyDescent="0.25">
      <c r="A26" t="s">
        <v>4</v>
      </c>
      <c r="E26" s="4">
        <f>SUM(E24:E25)</f>
        <v>0</v>
      </c>
    </row>
    <row r="27" spans="1:7" x14ac:dyDescent="0.25">
      <c r="A27" t="s">
        <v>5</v>
      </c>
      <c r="E27" s="5">
        <f>E26/12</f>
        <v>0</v>
      </c>
    </row>
    <row r="29" spans="1:7" x14ac:dyDescent="0.25">
      <c r="A29" s="1" t="s">
        <v>8</v>
      </c>
    </row>
    <row r="30" spans="1:7" x14ac:dyDescent="0.25">
      <c r="A30" t="s">
        <v>12</v>
      </c>
      <c r="E30" s="4">
        <f>E3</f>
        <v>0</v>
      </c>
    </row>
    <row r="31" spans="1:7" x14ac:dyDescent="0.25">
      <c r="A31" t="s">
        <v>17</v>
      </c>
      <c r="E31" s="4">
        <f>E4</f>
        <v>0</v>
      </c>
    </row>
    <row r="32" spans="1:7" x14ac:dyDescent="0.25">
      <c r="A32" t="s">
        <v>1</v>
      </c>
      <c r="E32" s="4">
        <f>E30-E31</f>
        <v>0</v>
      </c>
    </row>
    <row r="33" spans="1:7" x14ac:dyDescent="0.25">
      <c r="A33" t="s">
        <v>3</v>
      </c>
      <c r="E33" s="9">
        <f>E32-300000</f>
        <v>-300000</v>
      </c>
      <c r="G33" s="8">
        <f>IF(E32&lt;300001,0,E32-300000)</f>
        <v>0</v>
      </c>
    </row>
    <row r="34" spans="1:7" x14ac:dyDescent="0.25">
      <c r="E34" s="2"/>
    </row>
    <row r="35" spans="1:7" x14ac:dyDescent="0.25">
      <c r="A35" t="s">
        <v>16</v>
      </c>
      <c r="E35" s="4">
        <f>E32*0.25</f>
        <v>0</v>
      </c>
    </row>
    <row r="36" spans="1:7" x14ac:dyDescent="0.25">
      <c r="A36" t="s">
        <v>7</v>
      </c>
      <c r="E36" s="4">
        <f>G33*0.1</f>
        <v>0</v>
      </c>
    </row>
    <row r="37" spans="1:7" x14ac:dyDescent="0.25">
      <c r="A37" t="s">
        <v>4</v>
      </c>
      <c r="E37" s="4">
        <f>SUM(E35:E36)</f>
        <v>0</v>
      </c>
    </row>
    <row r="38" spans="1:7" x14ac:dyDescent="0.25">
      <c r="A38" t="s">
        <v>5</v>
      </c>
      <c r="E38" s="5">
        <f>E37/12</f>
        <v>0</v>
      </c>
    </row>
    <row r="40" spans="1:7" x14ac:dyDescent="0.25">
      <c r="A40" s="1" t="s">
        <v>9</v>
      </c>
    </row>
    <row r="41" spans="1:7" x14ac:dyDescent="0.25">
      <c r="A41" t="s">
        <v>10</v>
      </c>
      <c r="E41" s="6">
        <f>E5</f>
        <v>400</v>
      </c>
    </row>
    <row r="42" spans="1:7" x14ac:dyDescent="0.25">
      <c r="A42" t="s">
        <v>11</v>
      </c>
      <c r="E42" s="10">
        <f>E41/3</f>
        <v>133.33333333333334</v>
      </c>
    </row>
    <row r="43" spans="1:7" x14ac:dyDescent="0.25">
      <c r="E43" s="12">
        <f>ROUND(E42,0)</f>
        <v>133</v>
      </c>
    </row>
    <row r="44" spans="1:7" x14ac:dyDescent="0.25">
      <c r="A44" t="s">
        <v>19</v>
      </c>
      <c r="C44" s="7"/>
      <c r="E44" s="6">
        <f>IF(E43&gt;121,121,E43)</f>
        <v>121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03463D1E85A4FB8D30D26FAF5712C" ma:contentTypeVersion="4" ma:contentTypeDescription="Create a new document." ma:contentTypeScope="" ma:versionID="916ca088a93bc7318baf5e865efe2085">
  <xsd:schema xmlns:xsd="http://www.w3.org/2001/XMLSchema" xmlns:xs="http://www.w3.org/2001/XMLSchema" xmlns:p="http://schemas.microsoft.com/office/2006/metadata/properties" xmlns:ns2="83d10111-b01d-43f1-a6b2-36e7fc692050" xmlns:ns3="a8ad4737-0a49-43fd-b43c-287a5a70bf6c" targetNamespace="http://schemas.microsoft.com/office/2006/metadata/properties" ma:root="true" ma:fieldsID="a800215f375f5cb6d742aba7b8a23810" ns2:_="" ns3:_="">
    <xsd:import namespace="83d10111-b01d-43f1-a6b2-36e7fc692050"/>
    <xsd:import namespace="a8ad4737-0a49-43fd-b43c-287a5a70bf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10111-b01d-43f1-a6b2-36e7fc692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d4737-0a49-43fd-b43c-287a5a70bf6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049CE7F-8DDD-4E3B-AD9E-A033687E6FAC}"/>
</file>

<file path=customXml/itemProps2.xml><?xml version="1.0" encoding="utf-8"?>
<ds:datastoreItem xmlns:ds="http://schemas.openxmlformats.org/officeDocument/2006/customXml" ds:itemID="{A232BD8F-614F-43F6-9733-FEB163A0ABCD}"/>
</file>

<file path=customXml/itemProps3.xml><?xml version="1.0" encoding="utf-8"?>
<ds:datastoreItem xmlns:ds="http://schemas.openxmlformats.org/officeDocument/2006/customXml" ds:itemID="{0E7C7924-04CE-44AC-8AA2-4F7C033C4C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County JIMS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OGrady, Keven, DCA</dc:creator>
  <cp:lastModifiedBy>OGrady, Keven, DCA</cp:lastModifiedBy>
  <dcterms:created xsi:type="dcterms:W3CDTF">2020-01-22T20:57:25Z</dcterms:created>
  <dcterms:modified xsi:type="dcterms:W3CDTF">2020-01-22T22:38:31Z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0x01010035103463D1E85A4FB8D30D26FAF5712C</vt:lpwstr>
  </property>
  <property fmtid="{D5CDD505-2E9C-101B-9397-08002B2CF9AE}" pid="3" name="Order">
    <vt:r8>61400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